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4a78ce6c69b01f96/Bureau/Formation Copliot/"/>
    </mc:Choice>
  </mc:AlternateContent>
  <xr:revisionPtr revIDLastSave="4" documentId="11_D0B07666B9489BAF78403B893CDC05657E540809" xr6:coauthVersionLast="47" xr6:coauthVersionMax="47" xr10:uidLastSave="{28CA6793-54B4-43A2-9934-24BEF6F49C6C}"/>
  <bookViews>
    <workbookView xWindow="-98" yWindow="-98" windowWidth="21795" windowHeight="12975" tabRatio="500" xr2:uid="{00000000-000D-0000-FFFF-FFFF00000000}"/>
  </bookViews>
  <sheets>
    <sheet name="Données Ventes" sheetId="1" r:id="rId1"/>
    <sheet name="Données Clients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2" i="1" l="1"/>
  <c r="F14" i="2"/>
  <c r="F13" i="2"/>
  <c r="F12" i="2"/>
  <c r="F11" i="2"/>
  <c r="F10" i="2"/>
  <c r="F9" i="2"/>
  <c r="F8" i="2"/>
  <c r="F7" i="2"/>
  <c r="F6" i="2"/>
  <c r="F5" i="2"/>
  <c r="F4" i="2"/>
  <c r="F3" i="2"/>
  <c r="K16" i="1"/>
  <c r="H16" i="1"/>
  <c r="F16" i="1"/>
  <c r="E16" i="1"/>
  <c r="D16" i="1"/>
  <c r="C16" i="1"/>
  <c r="B16" i="1"/>
  <c r="N15" i="1"/>
  <c r="G15" i="1"/>
  <c r="N14" i="1"/>
  <c r="G14" i="1"/>
  <c r="N13" i="1"/>
  <c r="G13" i="1"/>
  <c r="N12" i="1"/>
  <c r="N11" i="1"/>
  <c r="M11" i="1"/>
  <c r="L11" i="1"/>
  <c r="J11" i="1"/>
  <c r="G11" i="1"/>
  <c r="N10" i="1"/>
  <c r="M10" i="1"/>
  <c r="L10" i="1"/>
  <c r="G10" i="1"/>
  <c r="N9" i="1"/>
  <c r="G9" i="1"/>
  <c r="N8" i="1"/>
  <c r="G8" i="1"/>
  <c r="N7" i="1"/>
  <c r="G7" i="1"/>
  <c r="N6" i="1"/>
  <c r="G6" i="1"/>
  <c r="N5" i="1"/>
  <c r="G5" i="1"/>
  <c r="N4" i="1"/>
  <c r="G4" i="1"/>
  <c r="G16" i="1" l="1"/>
  <c r="M13" i="1"/>
  <c r="G14" i="2"/>
  <c r="G13" i="2"/>
  <c r="G9" i="2"/>
  <c r="G8" i="2"/>
  <c r="G7" i="2"/>
  <c r="G6" i="2"/>
  <c r="G5" i="2"/>
  <c r="G4" i="2"/>
  <c r="G3" i="2"/>
  <c r="G12" i="2"/>
  <c r="G11" i="2"/>
  <c r="G10" i="2"/>
  <c r="M15" i="1"/>
  <c r="L15" i="1"/>
  <c r="J15" i="1"/>
  <c r="I15" i="1"/>
  <c r="M14" i="1"/>
  <c r="L14" i="1"/>
  <c r="J14" i="1"/>
  <c r="I14" i="1"/>
  <c r="L13" i="1"/>
  <c r="J13" i="1"/>
  <c r="I13" i="1"/>
  <c r="M12" i="1"/>
  <c r="L12" i="1"/>
  <c r="J12" i="1"/>
  <c r="I12" i="1"/>
  <c r="M7" i="1"/>
  <c r="L7" i="1"/>
  <c r="J7" i="1"/>
  <c r="I7" i="1"/>
  <c r="I11" i="1"/>
  <c r="J10" i="1"/>
  <c r="I10" i="1"/>
  <c r="M9" i="1"/>
  <c r="L9" i="1"/>
  <c r="J9" i="1"/>
  <c r="I9" i="1"/>
  <c r="M8" i="1"/>
  <c r="L8" i="1"/>
  <c r="J8" i="1"/>
  <c r="I8" i="1"/>
  <c r="J5" i="1"/>
  <c r="L4" i="1"/>
  <c r="J4" i="1"/>
  <c r="M6" i="1"/>
  <c r="I4" i="1"/>
  <c r="L6" i="1"/>
  <c r="J6" i="1"/>
  <c r="I6" i="1"/>
  <c r="M5" i="1"/>
  <c r="L5" i="1"/>
  <c r="I5" i="1"/>
  <c r="J16" i="1" l="1"/>
</calcChain>
</file>

<file path=xl/sharedStrings.xml><?xml version="1.0" encoding="utf-8"?>
<sst xmlns="http://schemas.openxmlformats.org/spreadsheetml/2006/main" count="80" uniqueCount="69">
  <si>
    <t>TABLEAU DE BORD DES VENTES — EXERCICE COPILOT 2025</t>
  </si>
  <si>
    <t>📋 Exercice Module 2 — Analysez ces données avec Copilot dans Excel</t>
  </si>
  <si>
    <t>Mois</t>
  </si>
  <si>
    <t>Produit A
(Logiciels)</t>
  </si>
  <si>
    <t>Produit B
(Services)</t>
  </si>
  <si>
    <t>Produit C
(Formation)</t>
  </si>
  <si>
    <t>Produit D
(Matériel)</t>
  </si>
  <si>
    <t>Produit E
(Conseil)</t>
  </si>
  <si>
    <t>TOTAL MENSUEL</t>
  </si>
  <si>
    <t>Objectif</t>
  </si>
  <si>
    <t>Écart</t>
  </si>
  <si>
    <t>% Réal.</t>
  </si>
  <si>
    <t>Nb Clients</t>
  </si>
  <si>
    <t>Panier Moyen</t>
  </si>
  <si>
    <t>Croissance M-1</t>
  </si>
  <si>
    <t>Top Produit</t>
  </si>
  <si>
    <t>Janv.</t>
  </si>
  <si>
    <t>—</t>
  </si>
  <si>
    <t>Févr.</t>
  </si>
  <si>
    <t>Mars</t>
  </si>
  <si>
    <t>Avr.</t>
  </si>
  <si>
    <t>Mai</t>
  </si>
  <si>
    <t>Juin</t>
  </si>
  <si>
    <t>Juil.</t>
  </si>
  <si>
    <t>Août</t>
  </si>
  <si>
    <t>Sept.</t>
  </si>
  <si>
    <t>Oct.</t>
  </si>
  <si>
    <t>Nov.</t>
  </si>
  <si>
    <t>Déc.</t>
  </si>
  <si>
    <t>TOTAL ANNUEL</t>
  </si>
  <si>
    <t>💡 CONSIGNES EXERCICE COPILOT</t>
  </si>
  <si>
    <t>1️⃣  Ouvrez le panneau Copilot (icône dans le ruban) → Prompt : "Quels sont les 3 produits avec le CA le plus élevé sur l'année ?"</t>
  </si>
  <si>
    <t>2️⃣  Prompt : "Quel mois a enregistré la plus forte croissance par rapport au mois précédent ?"</t>
  </si>
  <si>
    <t>3️⃣  Prompt : "Crée une formule pour calculer la marge nette si le coût est de 60% du CA"</t>
  </si>
  <si>
    <t>4️⃣  Prompt : "Génère un graphique en courbes pour l'évolution mensuelle des 5 produits"</t>
  </si>
  <si>
    <t>5️⃣  Prompt : "Identifie les mois où l'objectif n'a pas été atteint et explique pourquoi"</t>
  </si>
  <si>
    <t>BASE CLIENTS — Exercice complémentaire</t>
  </si>
  <si>
    <t>N° Client</t>
  </si>
  <si>
    <t>Segment</t>
  </si>
  <si>
    <t>Région</t>
  </si>
  <si>
    <t>CA 2024 (€)</t>
  </si>
  <si>
    <t>CA 2025 (€)</t>
  </si>
  <si>
    <t>Évolution</t>
  </si>
  <si>
    <t>Statut</t>
  </si>
  <si>
    <t>C-001</t>
  </si>
  <si>
    <t>Grand Compte</t>
  </si>
  <si>
    <t>Île-de-France</t>
  </si>
  <si>
    <t>C-002</t>
  </si>
  <si>
    <t>PME</t>
  </si>
  <si>
    <t>Bretagne</t>
  </si>
  <si>
    <t>C-003</t>
  </si>
  <si>
    <t>PACA</t>
  </si>
  <si>
    <t>C-004</t>
  </si>
  <si>
    <t>Auvergne-Rhône-Alpes</t>
  </si>
  <si>
    <t>C-005</t>
  </si>
  <si>
    <t>TPE</t>
  </si>
  <si>
    <t>Normandie</t>
  </si>
  <si>
    <t>C-006</t>
  </si>
  <si>
    <t>Hauts-de-France</t>
  </si>
  <si>
    <t>C-007</t>
  </si>
  <si>
    <t>Nouvelle-Aquitaine</t>
  </si>
  <si>
    <t>C-008</t>
  </si>
  <si>
    <t>C-009</t>
  </si>
  <si>
    <t>C-010</t>
  </si>
  <si>
    <t>Occitanie</t>
  </si>
  <si>
    <t>C-011</t>
  </si>
  <si>
    <t>Centre-Val de Loire</t>
  </si>
  <si>
    <t>C-012</t>
  </si>
  <si>
    <t>Grand 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</si>
</sst>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&quot; €&quot;"/>
    <numFmt numFmtId="165" formatCode="#,##0&quot; €&quot;;[Red]\-#,##0&quot; €&quot;"/>
    <numFmt numFmtId="166" formatCode="0.0%"/>
    <numFmt numFmtId="167" formatCode="0.0%;[Red]\-0.0%"/>
  </numFmts>
  <fonts count="10" x14ac:knownFonts="1">
    <font>
      <sz val="11"/>
      <color theme="1"/>
      <name val="Calibri"/>
      <family val="2"/>
      <charset val="1"/>
    </font>
    <font>
      <b/>
      <sz val="14"/>
      <color rgb="FFFFFFFF"/>
      <name val="Arial"/>
      <family val="2"/>
    </font>
    <font>
      <i/>
      <sz val="10"/>
      <color rgb="FF0096C7"/>
      <name val="Arial"/>
      <family val="2"/>
    </font>
    <font>
      <b/>
      <sz val="10"/>
      <color rgb="FFFFFFFF"/>
      <name val="Arial"/>
      <family val="2"/>
    </font>
    <font>
      <b/>
      <sz val="10"/>
      <color rgb="FF1E293B"/>
      <name val="Arial"/>
      <family val="2"/>
    </font>
    <font>
      <sz val="10"/>
      <color rgb="FF1E293B"/>
      <name val="Arial"/>
      <family val="2"/>
    </font>
    <font>
      <b/>
      <sz val="11"/>
      <color rgb="FF0096C7"/>
      <name val="Arial"/>
      <family val="2"/>
    </font>
    <font>
      <sz val="10"/>
      <color rgb="FF334155"/>
      <name val="Arial"/>
      <family val="2"/>
    </font>
    <font>
      <b/>
      <sz val="12"/>
      <color rgb="FFFFFFFF"/>
      <name val="Arial"/>
      <family val="2"/>
    </font>
    <font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0A2647"/>
        <bgColor rgb="FF1E293B"/>
      </patternFill>
    </fill>
    <fill>
      <patternFill patternType="solid">
        <fgColor rgb="FFE8F4FD"/>
        <bgColor rgb="FFF1F5F9"/>
      </patternFill>
    </fill>
    <fill>
      <patternFill patternType="solid">
        <fgColor rgb="FF1D4ED8"/>
        <bgColor rgb="FF3366FF"/>
      </patternFill>
    </fill>
    <fill>
      <patternFill patternType="solid">
        <fgColor rgb="FF15803D"/>
        <bgColor rgb="FF008080"/>
      </patternFill>
    </fill>
    <fill>
      <patternFill patternType="solid">
        <fgColor rgb="FFB45309"/>
        <bgColor rgb="FF993366"/>
      </patternFill>
    </fill>
    <fill>
      <patternFill patternType="solid">
        <fgColor rgb="FF7C2D12"/>
        <bgColor rgb="FF993366"/>
      </patternFill>
    </fill>
    <fill>
      <patternFill patternType="solid">
        <fgColor rgb="FF5B21B6"/>
        <bgColor rgb="FF800080"/>
      </patternFill>
    </fill>
    <fill>
      <patternFill patternType="solid">
        <fgColor rgb="FF0096C7"/>
        <bgColor rgb="FF008080"/>
      </patternFill>
    </fill>
    <fill>
      <patternFill patternType="solid">
        <fgColor rgb="FF374151"/>
        <bgColor rgb="FF334155"/>
      </patternFill>
    </fill>
    <fill>
      <patternFill patternType="solid">
        <fgColor rgb="FFF1F5F9"/>
        <bgColor rgb="FFE8F4FD"/>
      </patternFill>
    </fill>
    <fill>
      <patternFill patternType="solid">
        <fgColor rgb="FFFFFFFF"/>
        <bgColor rgb="FFF1F5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8" fillId="9" borderId="0" xfId="0" applyFont="1" applyFill="1" applyAlignment="1">
      <alignment horizontal="center" vertical="center"/>
    </xf>
    <xf numFmtId="0" fontId="7" fillId="12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6" fillId="0" borderId="0" xfId="0" applyFont="1"/>
    <xf numFmtId="0" fontId="2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left" vertical="center"/>
    </xf>
    <xf numFmtId="164" fontId="5" fillId="11" borderId="1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left" vertical="center"/>
    </xf>
    <xf numFmtId="165" fontId="5" fillId="11" borderId="1" xfId="0" applyNumberFormat="1" applyFont="1" applyFill="1" applyBorder="1" applyAlignment="1">
      <alignment horizontal="left" vertical="center"/>
    </xf>
    <xf numFmtId="166" fontId="5" fillId="11" borderId="1" xfId="0" applyNumberFormat="1" applyFont="1" applyFill="1" applyBorder="1" applyAlignment="1">
      <alignment horizontal="center" vertical="center"/>
    </xf>
    <xf numFmtId="3" fontId="5" fillId="11" borderId="1" xfId="0" applyNumberFormat="1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left" vertical="center"/>
    </xf>
    <xf numFmtId="0" fontId="4" fillId="12" borderId="1" xfId="0" applyFont="1" applyFill="1" applyBorder="1" applyAlignment="1">
      <alignment horizontal="left" vertical="center"/>
    </xf>
    <xf numFmtId="164" fontId="5" fillId="12" borderId="1" xfId="0" applyNumberFormat="1" applyFont="1" applyFill="1" applyBorder="1" applyAlignment="1">
      <alignment horizontal="left" vertical="center"/>
    </xf>
    <xf numFmtId="165" fontId="5" fillId="12" borderId="1" xfId="0" applyNumberFormat="1" applyFont="1" applyFill="1" applyBorder="1" applyAlignment="1">
      <alignment horizontal="left" vertical="center"/>
    </xf>
    <xf numFmtId="166" fontId="5" fillId="12" borderId="1" xfId="0" applyNumberFormat="1" applyFont="1" applyFill="1" applyBorder="1" applyAlignment="1">
      <alignment horizontal="center" vertical="center"/>
    </xf>
    <xf numFmtId="3" fontId="5" fillId="12" borderId="1" xfId="0" applyNumberFormat="1" applyFont="1" applyFill="1" applyBorder="1" applyAlignment="1">
      <alignment horizontal="center" vertical="center"/>
    </xf>
    <xf numFmtId="167" fontId="5" fillId="12" borderId="1" xfId="0" applyNumberFormat="1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left" vertical="center"/>
    </xf>
    <xf numFmtId="167" fontId="5" fillId="11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6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9" fillId="11" borderId="1" xfId="0" applyFont="1" applyFill="1" applyBorder="1"/>
    <xf numFmtId="164" fontId="9" fillId="11" borderId="1" xfId="0" applyNumberFormat="1" applyFont="1" applyFill="1" applyBorder="1"/>
    <xf numFmtId="166" fontId="9" fillId="11" borderId="1" xfId="0" applyNumberFormat="1" applyFont="1" applyFill="1" applyBorder="1"/>
    <xf numFmtId="0" fontId="9" fillId="12" borderId="1" xfId="0" applyFont="1" applyFill="1" applyBorder="1"/>
    <xf numFmtId="164" fontId="9" fillId="12" borderId="1" xfId="0" applyNumberFormat="1" applyFont="1" applyFill="1" applyBorder="1"/>
    <xf numFmtId="166" fontId="9" fillId="1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5803D"/>
      <rgbColor rgb="FF000080"/>
      <rgbColor rgb="FF808000"/>
      <rgbColor rgb="FF5B21B6"/>
      <rgbColor rgb="FF0096C7"/>
      <rgbColor rgb="FFCCCCCC"/>
      <rgbColor rgb="FF808080"/>
      <rgbColor rgb="FF9999FF"/>
      <rgbColor rgb="FFB45309"/>
      <rgbColor rgb="FFF1F5F9"/>
      <rgbColor rgb="FFE8F4FD"/>
      <rgbColor rgb="FF660066"/>
      <rgbColor rgb="FFFF8080"/>
      <rgbColor rgb="FF1D4ED8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A2647"/>
      <rgbColor rgb="FF339966"/>
      <rgbColor rgb="FF003300"/>
      <rgbColor rgb="FF374151"/>
      <rgbColor rgb="FF7C2D12"/>
      <rgbColor rgb="FF993366"/>
      <rgbColor rgb="FF334155"/>
      <rgbColor rgb="FF1E293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zoomScaleNormal="100" workbookViewId="0">
      <selection sqref="A1:N1"/>
    </sheetView>
  </sheetViews>
  <sheetFormatPr baseColWidth="10" defaultColWidth="8.6640625" defaultRowHeight="14.25" x14ac:dyDescent="0.45"/>
  <cols>
    <col min="1" max="1" width="10" customWidth="1"/>
    <col min="2" max="6" width="14" customWidth="1"/>
    <col min="7" max="7" width="16" customWidth="1"/>
    <col min="8" max="9" width="14" customWidth="1"/>
    <col min="10" max="10" width="10" customWidth="1"/>
    <col min="11" max="11" width="11" customWidth="1"/>
    <col min="12" max="12" width="14" customWidth="1"/>
    <col min="13" max="13" width="16" customWidth="1"/>
    <col min="14" max="14" width="12" customWidth="1"/>
  </cols>
  <sheetData>
    <row r="1" spans="1:14" ht="30" customHeight="1" x14ac:dyDescent="0.4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19.5" customHeight="1" x14ac:dyDescent="0.4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34.5" customHeight="1" x14ac:dyDescent="0.45">
      <c r="A3" s="7" t="s">
        <v>2</v>
      </c>
      <c r="B3" s="8" t="s">
        <v>3</v>
      </c>
      <c r="C3" s="9" t="s">
        <v>4</v>
      </c>
      <c r="D3" s="10" t="s">
        <v>5</v>
      </c>
      <c r="E3" s="11" t="s">
        <v>6</v>
      </c>
      <c r="F3" s="12" t="s">
        <v>7</v>
      </c>
      <c r="G3" s="13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L3" s="14" t="s">
        <v>13</v>
      </c>
      <c r="M3" s="14" t="s">
        <v>14</v>
      </c>
      <c r="N3" s="14" t="s">
        <v>15</v>
      </c>
    </row>
    <row r="4" spans="1:14" ht="19.5" customHeight="1" x14ac:dyDescent="0.45">
      <c r="A4" s="15" t="s">
        <v>16</v>
      </c>
      <c r="B4" s="16">
        <v>42500</v>
      </c>
      <c r="C4" s="16">
        <v>31200</v>
      </c>
      <c r="D4" s="16">
        <v>18900</v>
      </c>
      <c r="E4" s="16">
        <v>24700</v>
      </c>
      <c r="F4" s="16">
        <v>15300</v>
      </c>
      <c r="G4" s="17">
        <f t="shared" ref="G4:G15" si="0">SUM(B4:F4)</f>
        <v>132600</v>
      </c>
      <c r="H4" s="16">
        <v>170000</v>
      </c>
      <c r="I4" s="18">
        <f t="shared" ref="I4:I15" si="1">G4-H4</f>
        <v>-37400</v>
      </c>
      <c r="J4" s="19">
        <f t="shared" ref="J4:J16" si="2">IF(H4&lt;&gt;0,G4/H4,0)</f>
        <v>0.78</v>
      </c>
      <c r="K4" s="20">
        <v>145</v>
      </c>
      <c r="L4" s="16">
        <f t="shared" ref="L4:L15" si="3">IF(K4&lt;&gt;0,G4/K4,0)</f>
        <v>914.48275862068965</v>
      </c>
      <c r="M4" s="21" t="s">
        <v>17</v>
      </c>
      <c r="N4" s="22" t="str">
        <f t="shared" ref="N4:N15" si="4">CHOOSE(MATCH(MAX(B4:F4),B4:F4,0),"Prod. A","Prod. B","Prod. C","Prod. D","Prod. E")</f>
        <v>Prod. A</v>
      </c>
    </row>
    <row r="5" spans="1:14" ht="19.5" customHeight="1" x14ac:dyDescent="0.45">
      <c r="A5" s="23" t="s">
        <v>18</v>
      </c>
      <c r="B5" s="24">
        <v>38700</v>
      </c>
      <c r="C5" s="24">
        <v>29800</v>
      </c>
      <c r="D5" s="24">
        <v>21400</v>
      </c>
      <c r="E5" s="24">
        <v>22100</v>
      </c>
      <c r="F5" s="24">
        <v>17800</v>
      </c>
      <c r="G5" s="17">
        <f t="shared" si="0"/>
        <v>129800</v>
      </c>
      <c r="H5" s="24">
        <v>170000</v>
      </c>
      <c r="I5" s="25">
        <f t="shared" si="1"/>
        <v>-40200</v>
      </c>
      <c r="J5" s="26">
        <f t="shared" si="2"/>
        <v>0.7635294117647059</v>
      </c>
      <c r="K5" s="27">
        <v>132</v>
      </c>
      <c r="L5" s="24">
        <f t="shared" si="3"/>
        <v>983.33333333333337</v>
      </c>
      <c r="M5" s="28">
        <f t="shared" ref="M5:M15" si="5">IF(G4&lt;&gt;0,(G5-G4)/G4,0)</f>
        <v>-2.1116138763197588E-2</v>
      </c>
      <c r="N5" s="29" t="str">
        <f t="shared" si="4"/>
        <v>Prod. A</v>
      </c>
    </row>
    <row r="6" spans="1:14" ht="19.5" customHeight="1" x14ac:dyDescent="0.45">
      <c r="A6" s="15" t="s">
        <v>19</v>
      </c>
      <c r="B6" s="16">
        <v>51200</v>
      </c>
      <c r="C6" s="16">
        <v>34600</v>
      </c>
      <c r="D6" s="16">
        <v>19700</v>
      </c>
      <c r="E6" s="16">
        <v>28900</v>
      </c>
      <c r="F6" s="16">
        <v>19200</v>
      </c>
      <c r="G6" s="17">
        <f t="shared" si="0"/>
        <v>153600</v>
      </c>
      <c r="H6" s="16">
        <v>185000</v>
      </c>
      <c r="I6" s="18">
        <f t="shared" si="1"/>
        <v>-31400</v>
      </c>
      <c r="J6" s="19">
        <f t="shared" si="2"/>
        <v>0.83027027027027023</v>
      </c>
      <c r="K6" s="20">
        <v>168</v>
      </c>
      <c r="L6" s="16">
        <f t="shared" si="3"/>
        <v>914.28571428571433</v>
      </c>
      <c r="M6" s="30">
        <f t="shared" si="5"/>
        <v>0.18335901386748846</v>
      </c>
      <c r="N6" s="22" t="str">
        <f t="shared" si="4"/>
        <v>Prod. A</v>
      </c>
    </row>
    <row r="7" spans="1:14" ht="19.5" customHeight="1" x14ac:dyDescent="0.45">
      <c r="A7" s="23" t="s">
        <v>20</v>
      </c>
      <c r="B7" s="24">
        <v>47800</v>
      </c>
      <c r="C7" s="24">
        <v>36900</v>
      </c>
      <c r="D7" s="24">
        <v>23100</v>
      </c>
      <c r="E7" s="24">
        <v>26400</v>
      </c>
      <c r="F7" s="24">
        <v>22400</v>
      </c>
      <c r="G7" s="17">
        <f t="shared" si="0"/>
        <v>156600</v>
      </c>
      <c r="H7" s="24">
        <v>185000</v>
      </c>
      <c r="I7" s="25">
        <f t="shared" si="1"/>
        <v>-28400</v>
      </c>
      <c r="J7" s="26">
        <f t="shared" si="2"/>
        <v>0.8464864864864865</v>
      </c>
      <c r="K7" s="27">
        <v>154</v>
      </c>
      <c r="L7" s="24">
        <f t="shared" si="3"/>
        <v>1016.8831168831168</v>
      </c>
      <c r="M7" s="28">
        <f t="shared" si="5"/>
        <v>1.953125E-2</v>
      </c>
      <c r="N7" s="29" t="str">
        <f t="shared" si="4"/>
        <v>Prod. A</v>
      </c>
    </row>
    <row r="8" spans="1:14" ht="19.5" customHeight="1" x14ac:dyDescent="0.45">
      <c r="A8" s="15" t="s">
        <v>21</v>
      </c>
      <c r="B8" s="16">
        <v>55300</v>
      </c>
      <c r="C8" s="16">
        <v>38200</v>
      </c>
      <c r="D8" s="16">
        <v>25800</v>
      </c>
      <c r="E8" s="16">
        <v>31200</v>
      </c>
      <c r="F8" s="16">
        <v>24100</v>
      </c>
      <c r="G8" s="17">
        <f t="shared" si="0"/>
        <v>174600</v>
      </c>
      <c r="H8" s="16">
        <v>195000</v>
      </c>
      <c r="I8" s="18">
        <f t="shared" si="1"/>
        <v>-20400</v>
      </c>
      <c r="J8" s="19">
        <f t="shared" si="2"/>
        <v>0.89538461538461533</v>
      </c>
      <c r="K8" s="20">
        <v>181</v>
      </c>
      <c r="L8" s="16">
        <f t="shared" si="3"/>
        <v>964.64088397790056</v>
      </c>
      <c r="M8" s="30">
        <f t="shared" si="5"/>
        <v>0.11494252873563218</v>
      </c>
      <c r="N8" s="22" t="str">
        <f t="shared" si="4"/>
        <v>Prod. A</v>
      </c>
    </row>
    <row r="9" spans="1:14" ht="19.5" customHeight="1" x14ac:dyDescent="0.45">
      <c r="A9" s="23" t="s">
        <v>22</v>
      </c>
      <c r="B9" s="24">
        <v>61400</v>
      </c>
      <c r="C9" s="24">
        <v>42700</v>
      </c>
      <c r="D9" s="24">
        <v>28300</v>
      </c>
      <c r="E9" s="24">
        <v>34800</v>
      </c>
      <c r="F9" s="24">
        <v>26900</v>
      </c>
      <c r="G9" s="17">
        <f t="shared" si="0"/>
        <v>194100</v>
      </c>
      <c r="H9" s="24">
        <v>200000</v>
      </c>
      <c r="I9" s="25">
        <f t="shared" si="1"/>
        <v>-5900</v>
      </c>
      <c r="J9" s="26">
        <f t="shared" si="2"/>
        <v>0.97050000000000003</v>
      </c>
      <c r="K9" s="27">
        <v>198</v>
      </c>
      <c r="L9" s="24">
        <f t="shared" si="3"/>
        <v>980.30303030303025</v>
      </c>
      <c r="M9" s="28">
        <f t="shared" si="5"/>
        <v>0.11168384879725086</v>
      </c>
      <c r="N9" s="29" t="str">
        <f t="shared" si="4"/>
        <v>Prod. A</v>
      </c>
    </row>
    <row r="10" spans="1:14" ht="19.5" customHeight="1" x14ac:dyDescent="0.45">
      <c r="A10" s="15" t="s">
        <v>23</v>
      </c>
      <c r="B10" s="16">
        <v>48900</v>
      </c>
      <c r="C10" s="16">
        <v>35100</v>
      </c>
      <c r="D10" s="16">
        <v>22600</v>
      </c>
      <c r="E10" s="16">
        <v>29300</v>
      </c>
      <c r="F10" s="16">
        <v>20700</v>
      </c>
      <c r="G10" s="17">
        <f t="shared" si="0"/>
        <v>156600</v>
      </c>
      <c r="H10" s="16">
        <v>195000</v>
      </c>
      <c r="I10" s="18">
        <f t="shared" si="1"/>
        <v>-38400</v>
      </c>
      <c r="J10" s="19">
        <f t="shared" si="2"/>
        <v>0.80307692307692302</v>
      </c>
      <c r="K10" s="20">
        <v>162</v>
      </c>
      <c r="L10" s="16">
        <f t="shared" si="3"/>
        <v>966.66666666666663</v>
      </c>
      <c r="M10" s="30">
        <f t="shared" si="5"/>
        <v>-0.19319938176197837</v>
      </c>
      <c r="N10" s="22" t="str">
        <f t="shared" si="4"/>
        <v>Prod. A</v>
      </c>
    </row>
    <row r="11" spans="1:14" ht="19.5" customHeight="1" x14ac:dyDescent="0.45">
      <c r="A11" s="23" t="s">
        <v>24</v>
      </c>
      <c r="B11" s="24">
        <v>43200</v>
      </c>
      <c r="C11" s="24">
        <v>28900</v>
      </c>
      <c r="D11" s="24">
        <v>19400</v>
      </c>
      <c r="E11" s="24">
        <v>25700</v>
      </c>
      <c r="F11" s="24">
        <v>18300</v>
      </c>
      <c r="G11" s="17">
        <f t="shared" si="0"/>
        <v>135500</v>
      </c>
      <c r="H11" s="24">
        <v>190000</v>
      </c>
      <c r="I11" s="25">
        <f t="shared" si="1"/>
        <v>-54500</v>
      </c>
      <c r="J11" s="26">
        <f t="shared" si="2"/>
        <v>0.7131578947368421</v>
      </c>
      <c r="K11" s="27">
        <v>143</v>
      </c>
      <c r="L11" s="24">
        <f t="shared" si="3"/>
        <v>947.55244755244757</v>
      </c>
      <c r="M11" s="28">
        <f t="shared" si="5"/>
        <v>-0.13473818646232438</v>
      </c>
      <c r="N11" s="29" t="str">
        <f t="shared" si="4"/>
        <v>Prod. A</v>
      </c>
    </row>
    <row r="12" spans="1:14" ht="19.5" customHeight="1" x14ac:dyDescent="0.45">
      <c r="A12" s="15" t="s">
        <v>25</v>
      </c>
      <c r="B12" s="16">
        <v>58700</v>
      </c>
      <c r="C12" s="16">
        <v>44200</v>
      </c>
      <c r="D12" s="16">
        <v>31200</v>
      </c>
      <c r="E12" s="16">
        <v>37400</v>
      </c>
      <c r="F12" s="16">
        <v>29800</v>
      </c>
      <c r="G12" s="17">
        <f t="shared" si="0"/>
        <v>201300</v>
      </c>
      <c r="H12" s="16">
        <v>210000</v>
      </c>
      <c r="I12" s="18">
        <f t="shared" si="1"/>
        <v>-8700</v>
      </c>
      <c r="J12" s="19">
        <f t="shared" si="2"/>
        <v>0.95857142857142852</v>
      </c>
      <c r="K12" s="20">
        <v>192</v>
      </c>
      <c r="L12" s="16">
        <f t="shared" si="3"/>
        <v>1048.4375</v>
      </c>
      <c r="M12" s="30">
        <f t="shared" si="5"/>
        <v>0.48560885608856086</v>
      </c>
      <c r="N12" s="22" t="str">
        <f t="shared" si="4"/>
        <v>Prod. A</v>
      </c>
    </row>
    <row r="13" spans="1:14" ht="19.5" customHeight="1" x14ac:dyDescent="0.45">
      <c r="A13" s="23" t="s">
        <v>26</v>
      </c>
      <c r="B13" s="24">
        <v>64300</v>
      </c>
      <c r="C13" s="24">
        <v>47800</v>
      </c>
      <c r="D13" s="24">
        <v>34700</v>
      </c>
      <c r="E13" s="24">
        <v>41200</v>
      </c>
      <c r="F13" s="24">
        <v>32600</v>
      </c>
      <c r="G13" s="17">
        <f t="shared" si="0"/>
        <v>220600</v>
      </c>
      <c r="H13" s="24">
        <v>215000</v>
      </c>
      <c r="I13" s="25">
        <f t="shared" si="1"/>
        <v>5600</v>
      </c>
      <c r="J13" s="26">
        <f t="shared" si="2"/>
        <v>1.0260465116279069</v>
      </c>
      <c r="K13" s="27">
        <v>208</v>
      </c>
      <c r="L13" s="24">
        <f t="shared" si="3"/>
        <v>1060.5769230769231</v>
      </c>
      <c r="M13" s="28">
        <f t="shared" si="5"/>
        <v>9.5876800794833586E-2</v>
      </c>
      <c r="N13" s="29" t="str">
        <f t="shared" si="4"/>
        <v>Prod. A</v>
      </c>
    </row>
    <row r="14" spans="1:14" ht="19.5" customHeight="1" x14ac:dyDescent="0.45">
      <c r="A14" s="15" t="s">
        <v>27</v>
      </c>
      <c r="B14" s="16">
        <v>71200</v>
      </c>
      <c r="C14" s="16">
        <v>52100</v>
      </c>
      <c r="D14" s="16">
        <v>38900</v>
      </c>
      <c r="E14" s="16">
        <v>46300</v>
      </c>
      <c r="F14" s="16">
        <v>36400</v>
      </c>
      <c r="G14" s="17">
        <f t="shared" si="0"/>
        <v>244900</v>
      </c>
      <c r="H14" s="16">
        <v>225000</v>
      </c>
      <c r="I14" s="18">
        <f t="shared" si="1"/>
        <v>19900</v>
      </c>
      <c r="J14" s="19">
        <f t="shared" si="2"/>
        <v>1.0884444444444445</v>
      </c>
      <c r="K14" s="20">
        <v>224</v>
      </c>
      <c r="L14" s="16">
        <f t="shared" si="3"/>
        <v>1093.3035714285713</v>
      </c>
      <c r="M14" s="30">
        <f t="shared" si="5"/>
        <v>0.11015412511332728</v>
      </c>
      <c r="N14" s="22" t="str">
        <f t="shared" si="4"/>
        <v>Prod. A</v>
      </c>
    </row>
    <row r="15" spans="1:14" ht="19.5" customHeight="1" x14ac:dyDescent="0.45">
      <c r="A15" s="23" t="s">
        <v>28</v>
      </c>
      <c r="B15" s="24">
        <v>78500</v>
      </c>
      <c r="C15" s="24">
        <v>59300</v>
      </c>
      <c r="D15" s="24">
        <v>43200</v>
      </c>
      <c r="E15" s="24">
        <v>52800</v>
      </c>
      <c r="F15" s="24">
        <v>41700</v>
      </c>
      <c r="G15" s="17">
        <f t="shared" si="0"/>
        <v>275500</v>
      </c>
      <c r="H15" s="24">
        <v>235000</v>
      </c>
      <c r="I15" s="25">
        <f t="shared" si="1"/>
        <v>40500</v>
      </c>
      <c r="J15" s="26">
        <f t="shared" si="2"/>
        <v>1.172340425531915</v>
      </c>
      <c r="K15" s="27">
        <v>247</v>
      </c>
      <c r="L15" s="24">
        <f t="shared" si="3"/>
        <v>1115.3846153846155</v>
      </c>
      <c r="M15" s="28">
        <f t="shared" si="5"/>
        <v>0.12494895875867701</v>
      </c>
      <c r="N15" s="29" t="str">
        <f t="shared" si="4"/>
        <v>Prod. A</v>
      </c>
    </row>
    <row r="16" spans="1:14" ht="21.75" customHeight="1" x14ac:dyDescent="0.45">
      <c r="A16" s="7" t="s">
        <v>29</v>
      </c>
      <c r="B16" s="31">
        <f t="shared" ref="B16:H16" si="6">SUM(B4:B15)</f>
        <v>661700</v>
      </c>
      <c r="C16" s="31">
        <f t="shared" si="6"/>
        <v>480800</v>
      </c>
      <c r="D16" s="31">
        <f t="shared" si="6"/>
        <v>327200</v>
      </c>
      <c r="E16" s="31">
        <f t="shared" si="6"/>
        <v>400800</v>
      </c>
      <c r="F16" s="31">
        <f t="shared" si="6"/>
        <v>305200</v>
      </c>
      <c r="G16" s="31">
        <f t="shared" si="6"/>
        <v>2175700</v>
      </c>
      <c r="H16" s="31">
        <f t="shared" si="6"/>
        <v>2375000</v>
      </c>
      <c r="I16" s="32"/>
      <c r="J16" s="33">
        <f t="shared" si="2"/>
        <v>0.91608421052631583</v>
      </c>
      <c r="K16" s="34">
        <f>SUM(K4:K15)</f>
        <v>2154</v>
      </c>
      <c r="L16" s="32"/>
      <c r="M16" s="32"/>
      <c r="N16" s="32"/>
    </row>
    <row r="18" spans="1:14" ht="21.75" customHeight="1" x14ac:dyDescent="0.45">
      <c r="A18" s="4" t="s">
        <v>30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ht="18" customHeight="1" x14ac:dyDescent="0.45">
      <c r="A19" s="3" t="s">
        <v>31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18" customHeight="1" x14ac:dyDescent="0.45">
      <c r="A20" s="2" t="s">
        <v>32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ht="18" customHeight="1" x14ac:dyDescent="0.45">
      <c r="A21" s="3" t="s">
        <v>33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18" customHeight="1" x14ac:dyDescent="0.45">
      <c r="A22" s="2" t="s">
        <v>34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18" customHeight="1" x14ac:dyDescent="0.45">
      <c r="A23" s="3" t="s">
        <v>35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</sheetData>
  <mergeCells count="8">
    <mergeCell ref="A21:N21"/>
    <mergeCell ref="A22:N22"/>
    <mergeCell ref="A23:N23"/>
    <mergeCell ref="A1:N1"/>
    <mergeCell ref="A2:N2"/>
    <mergeCell ref="A18:N18"/>
    <mergeCell ref="A19:N19"/>
    <mergeCell ref="A20:N20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"/>
  <sheetViews>
    <sheetView zoomScaleNormal="100" workbookViewId="0"/>
  </sheetViews>
  <sheetFormatPr baseColWidth="10" defaultColWidth="8.6640625" defaultRowHeight="14.25" x14ac:dyDescent="0.45"/>
  <cols>
    <col min="1" max="1" width="10" customWidth="1"/>
    <col min="2" max="2" width="14" customWidth="1"/>
    <col min="3" max="3" width="22" customWidth="1"/>
    <col min="4" max="5" width="14" customWidth="1"/>
    <col min="6" max="6" width="12" customWidth="1"/>
    <col min="7" max="7" width="16" customWidth="1"/>
  </cols>
  <sheetData>
    <row r="1" spans="1:7" ht="27.75" customHeight="1" x14ac:dyDescent="0.45">
      <c r="A1" s="1" t="s">
        <v>36</v>
      </c>
      <c r="B1" s="1"/>
      <c r="C1" s="1"/>
      <c r="D1" s="1"/>
      <c r="E1" s="1"/>
      <c r="F1" s="1"/>
      <c r="G1" s="1"/>
    </row>
    <row r="2" spans="1:7" x14ac:dyDescent="0.45">
      <c r="A2" s="32" t="s">
        <v>37</v>
      </c>
      <c r="B2" s="32" t="s">
        <v>38</v>
      </c>
      <c r="C2" s="32" t="s">
        <v>39</v>
      </c>
      <c r="D2" s="32" t="s">
        <v>40</v>
      </c>
      <c r="E2" s="32" t="s">
        <v>41</v>
      </c>
      <c r="F2" s="32" t="s">
        <v>42</v>
      </c>
      <c r="G2" s="32" t="s">
        <v>43</v>
      </c>
    </row>
    <row r="3" spans="1:7" x14ac:dyDescent="0.45">
      <c r="A3" s="35" t="s">
        <v>44</v>
      </c>
      <c r="B3" s="35" t="s">
        <v>45</v>
      </c>
      <c r="C3" s="35" t="s">
        <v>46</v>
      </c>
      <c r="D3" s="36">
        <v>285000</v>
      </c>
      <c r="E3" s="36">
        <v>312000</v>
      </c>
      <c r="F3" s="37">
        <f t="shared" ref="F3:F14" si="0">IF(D3&lt;&gt;0,(E3-D3)/D3,0)</f>
        <v>9.4736842105263161E-2</v>
      </c>
      <c r="G3" s="35" t="str">
        <f t="shared" ref="G3:G14" si="1">IF(F3&gt;0.05,"🟢 Croissance",IF(F3&lt;0,"🔴 Recul","🟡 Stable"))</f>
        <v>🟢 Croissance</v>
      </c>
    </row>
    <row r="4" spans="1:7" x14ac:dyDescent="0.45">
      <c r="A4" s="38" t="s">
        <v>47</v>
      </c>
      <c r="B4" s="38" t="s">
        <v>48</v>
      </c>
      <c r="C4" s="38" t="s">
        <v>49</v>
      </c>
      <c r="D4" s="39">
        <v>42000</v>
      </c>
      <c r="E4" s="39">
        <v>38500</v>
      </c>
      <c r="F4" s="40">
        <f t="shared" si="0"/>
        <v>-8.3333333333333329E-2</v>
      </c>
      <c r="G4" s="38" t="str">
        <f t="shared" si="1"/>
        <v>🔴 Recul</v>
      </c>
    </row>
    <row r="5" spans="1:7" x14ac:dyDescent="0.45">
      <c r="A5" s="35" t="s">
        <v>50</v>
      </c>
      <c r="B5" s="35" t="s">
        <v>48</v>
      </c>
      <c r="C5" s="35" t="s">
        <v>51</v>
      </c>
      <c r="D5" s="36">
        <v>67800</v>
      </c>
      <c r="E5" s="36">
        <v>75200</v>
      </c>
      <c r="F5" s="37">
        <f t="shared" si="0"/>
        <v>0.10914454277286136</v>
      </c>
      <c r="G5" s="35" t="str">
        <f t="shared" si="1"/>
        <v>🟢 Croissance</v>
      </c>
    </row>
    <row r="6" spans="1:7" x14ac:dyDescent="0.45">
      <c r="A6" s="38" t="s">
        <v>52</v>
      </c>
      <c r="B6" s="38" t="s">
        <v>45</v>
      </c>
      <c r="C6" s="38" t="s">
        <v>53</v>
      </c>
      <c r="D6" s="39">
        <v>198000</v>
      </c>
      <c r="E6" s="39">
        <v>224000</v>
      </c>
      <c r="F6" s="40">
        <f t="shared" si="0"/>
        <v>0.13131313131313133</v>
      </c>
      <c r="G6" s="38" t="str">
        <f t="shared" si="1"/>
        <v>🟢 Croissance</v>
      </c>
    </row>
    <row r="7" spans="1:7" x14ac:dyDescent="0.45">
      <c r="A7" s="35" t="s">
        <v>54</v>
      </c>
      <c r="B7" s="35" t="s">
        <v>55</v>
      </c>
      <c r="C7" s="35" t="s">
        <v>56</v>
      </c>
      <c r="D7" s="36">
        <v>18500</v>
      </c>
      <c r="E7" s="36">
        <v>21300</v>
      </c>
      <c r="F7" s="37">
        <f t="shared" si="0"/>
        <v>0.15135135135135136</v>
      </c>
      <c r="G7" s="35" t="str">
        <f t="shared" si="1"/>
        <v>🟢 Croissance</v>
      </c>
    </row>
    <row r="8" spans="1:7" x14ac:dyDescent="0.45">
      <c r="A8" s="38" t="s">
        <v>57</v>
      </c>
      <c r="B8" s="38" t="s">
        <v>45</v>
      </c>
      <c r="C8" s="38" t="s">
        <v>58</v>
      </c>
      <c r="D8" s="39">
        <v>156000</v>
      </c>
      <c r="E8" s="39">
        <v>142000</v>
      </c>
      <c r="F8" s="40">
        <f t="shared" si="0"/>
        <v>-8.9743589743589744E-2</v>
      </c>
      <c r="G8" s="38" t="str">
        <f t="shared" si="1"/>
        <v>🔴 Recul</v>
      </c>
    </row>
    <row r="9" spans="1:7" x14ac:dyDescent="0.45">
      <c r="A9" s="35" t="s">
        <v>59</v>
      </c>
      <c r="B9" s="35" t="s">
        <v>48</v>
      </c>
      <c r="C9" s="35" t="s">
        <v>60</v>
      </c>
      <c r="D9" s="36">
        <v>54200</v>
      </c>
      <c r="E9" s="36">
        <v>61800</v>
      </c>
      <c r="F9" s="37">
        <f t="shared" si="0"/>
        <v>0.14022140221402213</v>
      </c>
      <c r="G9" s="35" t="str">
        <f t="shared" si="1"/>
        <v>🟢 Croissance</v>
      </c>
    </row>
    <row r="10" spans="1:7" x14ac:dyDescent="0.45">
      <c r="A10" s="38" t="s">
        <v>61</v>
      </c>
      <c r="B10" s="38" t="s">
        <v>55</v>
      </c>
      <c r="C10" s="38" t="s">
        <v>49</v>
      </c>
      <c r="D10" s="39">
        <v>12800</v>
      </c>
      <c r="E10" s="39">
        <v>14200</v>
      </c>
      <c r="F10" s="40">
        <f t="shared" si="0"/>
        <v>0.109375</v>
      </c>
      <c r="G10" s="38" t="str">
        <f t="shared" si="1"/>
        <v>🟢 Croissance</v>
      </c>
    </row>
    <row r="11" spans="1:7" x14ac:dyDescent="0.45">
      <c r="A11" s="35" t="s">
        <v>62</v>
      </c>
      <c r="B11" s="35" t="s">
        <v>45</v>
      </c>
      <c r="C11" s="35" t="s">
        <v>46</v>
      </c>
      <c r="D11" s="36">
        <v>342000</v>
      </c>
      <c r="E11" s="36">
        <v>389000</v>
      </c>
      <c r="F11" s="37">
        <f t="shared" si="0"/>
        <v>0.13742690058479531</v>
      </c>
      <c r="G11" s="35" t="str">
        <f t="shared" si="1"/>
        <v>🟢 Croissance</v>
      </c>
    </row>
    <row r="12" spans="1:7" x14ac:dyDescent="0.45">
      <c r="A12" s="38" t="s">
        <v>63</v>
      </c>
      <c r="B12" s="38" t="s">
        <v>48</v>
      </c>
      <c r="C12" s="38" t="s">
        <v>64</v>
      </c>
      <c r="D12" s="39">
        <v>48900</v>
      </c>
      <c r="E12" s="39">
        <v>52100</v>
      </c>
      <c r="F12" s="40">
        <f t="shared" si="0"/>
        <v>6.5439672801635998E-2</v>
      </c>
      <c r="G12" s="38" t="str">
        <f t="shared" si="1"/>
        <v>🟢 Croissance</v>
      </c>
    </row>
    <row r="13" spans="1:7" x14ac:dyDescent="0.45">
      <c r="A13" s="35" t="s">
        <v>65</v>
      </c>
      <c r="B13" s="35" t="s">
        <v>55</v>
      </c>
      <c r="C13" s="35" t="s">
        <v>66</v>
      </c>
      <c r="D13" s="36">
        <v>9800</v>
      </c>
      <c r="E13" s="36">
        <v>7200</v>
      </c>
      <c r="F13" s="37">
        <f t="shared" si="0"/>
        <v>-0.26530612244897961</v>
      </c>
      <c r="G13" s="35" t="str">
        <f t="shared" si="1"/>
        <v>🔴 Recul</v>
      </c>
    </row>
    <row r="14" spans="1:7" x14ac:dyDescent="0.45">
      <c r="A14" s="38" t="s">
        <v>67</v>
      </c>
      <c r="B14" s="38" t="s">
        <v>45</v>
      </c>
      <c r="C14" s="38" t="s">
        <v>68</v>
      </c>
      <c r="D14" s="39">
        <v>178000</v>
      </c>
      <c r="E14" s="39">
        <v>195000</v>
      </c>
      <c r="F14" s="40">
        <f t="shared" si="0"/>
        <v>9.5505617977528087E-2</v>
      </c>
      <c r="G14" s="38" t="str">
        <f t="shared" si="1"/>
        <v>🟢 Croissance</v>
      </c>
    </row>
  </sheetData>
  <mergeCells count="1">
    <mergeCell ref="A1:G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Données Ventes</vt:lpstr>
      <vt:lpstr>Données Clients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Eric Carbonnier</cp:lastModifiedBy>
  <cp:revision>0</cp:revision>
  <dcterms:created xsi:type="dcterms:W3CDTF">2026-05-09T16:14:47Z</dcterms:created>
  <dcterms:modified xsi:type="dcterms:W3CDTF">2026-05-09T19:17:54Z</dcterms:modified>
  <dc:language>en-US</dc:language>
</cp:coreProperties>
</file>